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<sst xmlns="http://schemas.openxmlformats.org/spreadsheetml/2006/main" count="16" uniqueCount="16">
  <si>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phi</t>
  </si>
  <si>
    <t>a</t>
  </si>
  <si>
    <t>2/pi</t>
  </si>
  <si>
    <t>pi</t>
  </si>
  <si>
    <t>2pi</t>
  </si>
  <si>
    <t>r (feet)</t>
  </si>
  <si>
    <t>r (inches)</t>
  </si>
  <si>
    <t>theta (deg)</t>
  </si>
  <si>
    <t>x (in)</t>
  </si>
  <si>
    <t>y (in)</t>
  </si>
  <si>
    <t>r ft part</t>
  </si>
  <si>
    <t>r in part</t>
  </si>
  <si>
    <t>r qt in part</t>
  </si>
  <si>
    <t>theta +</t>
  </si>
  <si>
    <t>easy r</t>
  </si>
  <si>
    <t>theta (rad)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</si>
</sst>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.##"/>
  </numFmts>
  <fonts count="4">
    <font>
      <sz val="10"/>
      <name val="Arial"/>
      <family val="0"/>
    </font>
    <font>
      <sz val="8"/>
      <name val="Arial"/>
      <family val="0"/>
    </font>
    <font>
      <sz val="9.2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y (in)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Sheet1!$J$2:$J$27</c:f>
              <c:numCache/>
            </c:numRef>
          </c:xVal>
          <c:yVal>
            <c:numRef>
              <c:f>Sheet1!$K$2:$K$27</c:f>
              <c:numCache/>
            </c:numRef>
          </c:yVal>
          <c:smooth val="0"/>
        </c:ser>
        <c:axId val="7738588"/>
        <c:axId val="2538429"/>
      </c:scatterChart>
      <c:valAx>
        <c:axId val="773858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538429"/>
        <c:crosses val="autoZero"/>
        <c:crossBetween val="midCat"/>
        <c:dispUnits/>
      </c:valAx>
      <c:valAx>
        <c:axId val="2538429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7738588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27</xdr:row>
      <xdr:rowOff>104775</xdr:rowOff>
    </xdr:from>
    <xdr:to>
      <xdr:col>8</xdr:col>
      <xdr:colOff>247650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2314575" y="4476750"/>
        <a:ext cx="2571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>
      <selection activeCell="G1" sqref="G1"/>
    </sheetView>
  </sheetViews>
  <sheetFormatPr defaultColWidth="9.140625" defaultRowHeight="12.75"/>
  <cols>
    <col min="1" max="1" width="9.140625" style="1" customWidth="1"/>
    <col min="2" max="2" width="9.8515625" style="1" bestFit="1" customWidth="1"/>
    <col min="3" max="3" width="9.421875" style="1" bestFit="1" customWidth="1"/>
    <col min="4" max="4" width="6.28125" style="1" bestFit="1" customWidth="1"/>
    <col min="5" max="5" width="8.7109375" style="1" bestFit="1" customWidth="1"/>
    <col min="6" max="6" width="7.57421875" style="1" bestFit="1" customWidth="1"/>
    <col min="7" max="7" width="8.140625" style="1" bestFit="1" customWidth="1"/>
    <col min="8" max="8" width="10.421875" style="1" bestFit="1" customWidth="1"/>
    <col min="9" max="9" width="7.140625" style="1" bestFit="1" customWidth="1"/>
    <col min="10" max="10" width="6.140625" style="1" bestFit="1" customWidth="1"/>
    <col min="11" max="16384" width="9.140625" style="1" customWidth="1"/>
  </cols>
  <sheetData>
    <row r="1" spans="1:11" ht="12.75">
      <c r="A1" s="3" t="s">
        <v>13</v>
      </c>
      <c r="B1" s="3" t="s">
        <v>7</v>
      </c>
      <c r="C1" s="3" t="s">
        <v>15</v>
      </c>
      <c r="D1" s="3" t="s">
        <v>5</v>
      </c>
      <c r="E1" s="3" t="s">
        <v>6</v>
      </c>
      <c r="F1" s="3" t="s">
        <v>10</v>
      </c>
      <c r="G1" s="3" t="s">
        <v>11</v>
      </c>
      <c r="H1" s="3" t="s">
        <v>12</v>
      </c>
      <c r="I1" s="3" t="s">
        <v>14</v>
      </c>
      <c r="J1" s="3" t="s">
        <v>8</v>
      </c>
      <c r="K1" s="3" t="s">
        <v>9</v>
      </c>
    </row>
    <row r="2" spans="1:11" ht="12.75">
      <c r="A2" s="2">
        <f>B2+360</f>
        <v>0</v>
      </c>
      <c r="B2" s="4">
        <v>-360</v>
      </c>
      <c r="C2" s="4">
        <f>RADIANS(B2)</f>
        <v>-6.283185307179586</v>
      </c>
      <c r="D2" s="4">
        <f>CONVERT(E2,"in","ft")</f>
        <v>1.6480906353703912</v>
      </c>
      <c r="E2" s="4">
        <f>$B$30*POWER($B$29,C2/2/$B$31)</f>
        <v>19.777087624444697</v>
      </c>
      <c r="F2" s="6">
        <f>FLOOR(CONVERT(E2,"in","ft"),1)</f>
        <v>1</v>
      </c>
      <c r="G2" s="7">
        <f>FLOOR(MOD(E2,12),1)</f>
        <v>7</v>
      </c>
      <c r="H2" s="7">
        <f>((E2-(E2-MOD(E2,1)))-MOD(E2-(E2-MOD(E2,1)),0.25))/0.25</f>
        <v>3</v>
      </c>
      <c r="I2" s="5">
        <f>F2*12+G2+H2*0.25</f>
        <v>19.75</v>
      </c>
      <c r="J2" s="4">
        <f>(F2*12+G2+H2*0.25)*COS(C2)</f>
        <v>19.75</v>
      </c>
      <c r="K2" s="4">
        <f>(F2*12+G2+H2*0.25)*SIN(C2)</f>
        <v>4.839336396889049E-15</v>
      </c>
    </row>
    <row r="3" spans="1:11" ht="12.75">
      <c r="A3" s="2">
        <f>B3+360</f>
        <v>25</v>
      </c>
      <c r="B3" s="4">
        <v>-335</v>
      </c>
      <c r="C3" s="4">
        <f>RADIANS(B3)</f>
        <v>-5.846852994181004</v>
      </c>
      <c r="D3" s="4">
        <f>CONVERT(E3,"in","ft")</f>
        <v>1.704096255995055</v>
      </c>
      <c r="E3" s="4">
        <f>$B$30*POWER($B$29,C3/2/$B$31)</f>
        <v>20.44915507194066</v>
      </c>
      <c r="F3" s="6">
        <f>FLOOR(CONVERT(E3,"in","ft"),1)</f>
        <v>1</v>
      </c>
      <c r="G3" s="7">
        <f>FLOOR(MOD(E3,12),1)</f>
        <v>8</v>
      </c>
      <c r="H3" s="7">
        <f>((E3-(E3-MOD(E3,1)))-MOD(E3-(E3-MOD(E3,1)),0.25))/0.25</f>
        <v>1</v>
      </c>
      <c r="I3" s="5">
        <f>F3*12+G3+H3*0.25</f>
        <v>20.25</v>
      </c>
      <c r="J3" s="4">
        <f>(F3*12+G3+H3*0.25)*COS(C3)</f>
        <v>18.352732687492164</v>
      </c>
      <c r="K3" s="4">
        <f>(F3*12+G3+H3*0.25)*SIN(C3)</f>
        <v>8.558019800249157</v>
      </c>
    </row>
    <row r="4" spans="1:11" ht="12.75">
      <c r="A4" s="2">
        <f>B4+360</f>
        <v>50</v>
      </c>
      <c r="B4" s="4">
        <v>-310</v>
      </c>
      <c r="C4" s="4">
        <f>RADIANS(B4)</f>
        <v>-5.410520681182422</v>
      </c>
      <c r="D4" s="4">
        <f>CONVERT(E4,"in","ft")</f>
        <v>1.7620050665743467</v>
      </c>
      <c r="E4" s="4">
        <f>$B$30*POWER($B$29,C4/2/$B$31)</f>
        <v>21.14406079889216</v>
      </c>
      <c r="F4" s="6">
        <f>FLOOR(CONVERT(E4,"in","ft"),1)</f>
        <v>1</v>
      </c>
      <c r="G4" s="7">
        <f>FLOOR(MOD(E4,12),1)</f>
        <v>9</v>
      </c>
      <c r="H4" s="7">
        <f>((E4-(E4-MOD(E4,1)))-MOD(E4-(E4-MOD(E4,1)),0.25))/0.25</f>
        <v>0</v>
      </c>
      <c r="I4" s="5">
        <f>F4*12+G4+H4*0.25</f>
        <v>21</v>
      </c>
      <c r="J4" s="4">
        <f>(F4*12+G4+H4*0.25)*COS(C4)</f>
        <v>13.498539803417325</v>
      </c>
      <c r="K4" s="4">
        <f>(F4*12+G4+H4*0.25)*SIN(C4)</f>
        <v>16.08693330549854</v>
      </c>
    </row>
    <row r="5" spans="1:11" ht="12.75">
      <c r="A5" s="2">
        <f>B5+360</f>
        <v>75</v>
      </c>
      <c r="B5" s="4">
        <v>-285</v>
      </c>
      <c r="C5" s="4">
        <f>RADIANS(B5)</f>
        <v>-4.974188368183839</v>
      </c>
      <c r="D5" s="4">
        <f>CONVERT(E5,"in","ft")</f>
        <v>1.8218817415456359</v>
      </c>
      <c r="E5" s="4">
        <f>$B$30*POWER($B$29,C5/2/$B$31)</f>
        <v>21.86258089854763</v>
      </c>
      <c r="F5" s="6">
        <f>FLOOR(CONVERT(E5,"in","ft"),1)</f>
        <v>1</v>
      </c>
      <c r="G5" s="7">
        <f>FLOOR(MOD(E5,12),1)</f>
        <v>9</v>
      </c>
      <c r="H5" s="7">
        <f>((E5-(E5-MOD(E5,1)))-MOD(E5-(E5-MOD(E5,1)),0.25))/0.25</f>
        <v>3</v>
      </c>
      <c r="I5" s="5">
        <f>F5*12+G5+H5*0.25</f>
        <v>21.75</v>
      </c>
      <c r="J5" s="4">
        <f>(F5*12+G5+H5*0.25)*COS(C5)</f>
        <v>5.6293142309798165</v>
      </c>
      <c r="K5" s="4">
        <f>(F5*12+G5+H5*0.25)*SIN(C5)</f>
        <v>21.00888672178724</v>
      </c>
    </row>
    <row r="6" spans="1:11" ht="12.75">
      <c r="A6" s="2">
        <f>B6+360</f>
        <v>100</v>
      </c>
      <c r="B6" s="4">
        <v>-260</v>
      </c>
      <c r="C6" s="4">
        <f>RADIANS(B6)</f>
        <v>-4.537856055185257</v>
      </c>
      <c r="D6" s="4">
        <f>CONVERT(E6,"in","ft")</f>
        <v>1.8837931531210526</v>
      </c>
      <c r="E6" s="4">
        <f>$B$30*POWER($B$29,C6/2/$B$31)</f>
        <v>22.60551783745263</v>
      </c>
      <c r="F6" s="6">
        <f>FLOOR(CONVERT(E6,"in","ft"),1)</f>
        <v>1</v>
      </c>
      <c r="G6" s="7">
        <f>FLOOR(MOD(E6,12),1)</f>
        <v>10</v>
      </c>
      <c r="H6" s="7">
        <f>((E6-(E6-MOD(E6,1)))-MOD(E6-(E6-MOD(E6,1)),0.25))/0.25</f>
        <v>2</v>
      </c>
      <c r="I6" s="5">
        <f>F6*12+G6+H6*0.25</f>
        <v>22.5</v>
      </c>
      <c r="J6" s="4">
        <f>(F6*12+G6+H6*0.25)*COS(C6)</f>
        <v>-3.907083997505933</v>
      </c>
      <c r="K6" s="4">
        <f>(F6*12+G6+H6*0.25)*SIN(C6)</f>
        <v>22.15817444277468</v>
      </c>
    </row>
    <row r="7" spans="1:11" ht="12.75">
      <c r="A7" s="2">
        <f>B7+360</f>
        <v>125</v>
      </c>
      <c r="B7" s="4">
        <v>-235</v>
      </c>
      <c r="C7" s="4">
        <f>RADIANS(B7)</f>
        <v>-4.101523742186674</v>
      </c>
      <c r="D7" s="4">
        <f>CONVERT(E7,"in","ft")</f>
        <v>1.9478084459725442</v>
      </c>
      <c r="E7" s="4">
        <f>$B$30*POWER($B$29,C7/2/$B$31)</f>
        <v>23.373701351670533</v>
      </c>
      <c r="F7" s="6">
        <f>FLOOR(CONVERT(E7,"in","ft"),1)</f>
        <v>1</v>
      </c>
      <c r="G7" s="7">
        <f>FLOOR(MOD(E7,12),1)</f>
        <v>11</v>
      </c>
      <c r="H7" s="7">
        <f>((E7-(E7-MOD(E7,1)))-MOD(E7-(E7-MOD(E7,1)),0.25))/0.25</f>
        <v>1</v>
      </c>
      <c r="I7" s="5">
        <f>F7*12+G7+H7*0.25</f>
        <v>23.25</v>
      </c>
      <c r="J7" s="4">
        <f>(F7*12+G7+H7*0.25)*COS(C7)</f>
        <v>-13.335652145161829</v>
      </c>
      <c r="K7" s="4">
        <f>(F7*12+G7+H7*0.25)*SIN(C7)</f>
        <v>19.045285029719054</v>
      </c>
    </row>
    <row r="8" spans="1:11" ht="12.75">
      <c r="A8" s="2">
        <f>B8+360</f>
        <v>150</v>
      </c>
      <c r="B8" s="4">
        <v>-210</v>
      </c>
      <c r="C8" s="4">
        <f>RADIANS(B8)</f>
        <v>-3.6651914291880923</v>
      </c>
      <c r="D8" s="4">
        <f>CONVERT(E8,"in","ft")</f>
        <v>2.0139991144548866</v>
      </c>
      <c r="E8" s="4">
        <f>$B$30*POWER($B$29,C8/2/$B$31)</f>
        <v>24.16798937345864</v>
      </c>
      <c r="F8" s="6">
        <f>FLOOR(CONVERT(E8,"in","ft"),1)</f>
        <v>2</v>
      </c>
      <c r="G8" s="7">
        <f>FLOOR(MOD(E8,12),1)</f>
        <v>0</v>
      </c>
      <c r="H8" s="7">
        <f>((E8-(E8-MOD(E8,1)))-MOD(E8-(E8-MOD(E8,1)),0.25))/0.25</f>
        <v>0</v>
      </c>
      <c r="I8" s="5">
        <f>F8*12+G8+H8*0.25</f>
        <v>24</v>
      </c>
      <c r="J8" s="4">
        <f>(F8*12+G8+H8*0.25)*COS(C8)</f>
        <v>-20.784609690826528</v>
      </c>
      <c r="K8" s="4">
        <f>(F8*12+G8+H8*0.25)*SIN(C8)</f>
        <v>12.000000000000004</v>
      </c>
    </row>
    <row r="9" spans="1:11" ht="12.75">
      <c r="A9" s="2">
        <f>B9+360</f>
        <v>175</v>
      </c>
      <c r="B9" s="4">
        <v>-185</v>
      </c>
      <c r="C9" s="4">
        <f>RADIANS(B9)</f>
        <v>-3.2288591161895095</v>
      </c>
      <c r="D9" s="4">
        <f>CONVERT(E9,"in","ft")</f>
        <v>2.0824390824528964</v>
      </c>
      <c r="E9" s="4">
        <f>$B$30*POWER($B$29,C9/2/$B$31)</f>
        <v>24.989268989434755</v>
      </c>
      <c r="F9" s="6">
        <f>FLOOR(CONVERT(E9,"in","ft"),1)</f>
        <v>2</v>
      </c>
      <c r="G9" s="7">
        <f>FLOOR(MOD(E9,12),1)</f>
        <v>0</v>
      </c>
      <c r="H9" s="7">
        <f>((E9-(E9-MOD(E9,1)))-MOD(E9-(E9-MOD(E9,1)),0.25))/0.25</f>
        <v>3</v>
      </c>
      <c r="I9" s="5">
        <f>F9*12+G9+H9*0.25</f>
        <v>24.75</v>
      </c>
      <c r="J9" s="4">
        <f>(F9*12+G9+H9*0.25)*COS(C9)</f>
        <v>-24.6558187777707</v>
      </c>
      <c r="K9" s="4">
        <f>(F9*12+G9+H9*0.25)*SIN(C9)</f>
        <v>2.157104633004534</v>
      </c>
    </row>
    <row r="10" spans="1:11" ht="12.75">
      <c r="A10" s="2">
        <f>B10+360</f>
        <v>200</v>
      </c>
      <c r="B10" s="4">
        <v>-160</v>
      </c>
      <c r="C10" s="4">
        <f>RADIANS(B10)</f>
        <v>-2.792526803190927</v>
      </c>
      <c r="D10" s="4">
        <f>CONVERT(E10,"in","ft")</f>
        <v>2.1532047859420245</v>
      </c>
      <c r="E10" s="4">
        <f>$B$30*POWER($B$29,C10/2/$B$31)</f>
        <v>25.838457431304292</v>
      </c>
      <c r="F10" s="6">
        <f>FLOOR(CONVERT(E10,"in","ft"),1)</f>
        <v>2</v>
      </c>
      <c r="G10" s="7">
        <f>FLOOR(MOD(E10,12),1)</f>
        <v>1</v>
      </c>
      <c r="H10" s="7">
        <f>((E10-(E10-MOD(E10,1)))-MOD(E10-(E10-MOD(E10,1)),0.25))/0.25</f>
        <v>3</v>
      </c>
      <c r="I10" s="5">
        <f>F10*12+G10+H10*0.25</f>
        <v>25.75</v>
      </c>
      <c r="J10" s="4">
        <f>(F10*12+G10+H10*0.25)*COS(C10)</f>
        <v>-24.19708498523714</v>
      </c>
      <c r="K10" s="4">
        <f>(F10*12+G10+H10*0.25)*SIN(C10)</f>
        <v>-8.807018690635974</v>
      </c>
    </row>
    <row r="11" spans="1:11" ht="12.75">
      <c r="A11" s="2">
        <f>B11+360</f>
        <v>225</v>
      </c>
      <c r="B11" s="4">
        <v>-135</v>
      </c>
      <c r="C11" s="4">
        <f>RADIANS(B11)</f>
        <v>-2.356194490192345</v>
      </c>
      <c r="D11" s="4">
        <f>CONVERT(E11,"in","ft")</f>
        <v>2.22637525835453</v>
      </c>
      <c r="E11" s="4">
        <f>$B$30*POWER($B$29,C11/2/$B$31)</f>
        <v>26.716503100254364</v>
      </c>
      <c r="F11" s="6">
        <f>FLOOR(CONVERT(E11,"in","ft"),1)</f>
        <v>2</v>
      </c>
      <c r="G11" s="7">
        <f>FLOOR(MOD(E11,12),1)</f>
        <v>2</v>
      </c>
      <c r="H11" s="7">
        <f>((E11-(E11-MOD(E11,1)))-MOD(E11-(E11-MOD(E11,1)),0.25))/0.25</f>
        <v>2</v>
      </c>
      <c r="I11" s="5">
        <f>F11*12+G11+H11*0.25</f>
        <v>26.5</v>
      </c>
      <c r="J11" s="4">
        <f>(F11*12+G11+H11*0.25)*COS(C11)</f>
        <v>-18.738329701443508</v>
      </c>
      <c r="K11" s="4">
        <f>(F11*12+G11+H11*0.25)*SIN(C11)</f>
        <v>-18.73832970144351</v>
      </c>
    </row>
    <row r="12" spans="1:11" ht="12.75">
      <c r="A12" s="2">
        <f>B12+360</f>
        <v>250</v>
      </c>
      <c r="B12" s="4">
        <v>-110</v>
      </c>
      <c r="C12" s="4">
        <f>RADIANS(B12)</f>
        <v>-1.9198621771937625</v>
      </c>
      <c r="D12" s="4">
        <f>CONVERT(E12,"in","ft")</f>
        <v>2.302032218846584</v>
      </c>
      <c r="E12" s="4">
        <f>$B$30*POWER($B$29,C12/2/$B$31)</f>
        <v>27.624386626159012</v>
      </c>
      <c r="F12" s="6">
        <f>FLOOR(CONVERT(E12,"in","ft"),1)</f>
        <v>2</v>
      </c>
      <c r="G12" s="7">
        <f>FLOOR(MOD(E12,12),1)</f>
        <v>3</v>
      </c>
      <c r="H12" s="7">
        <f>((E12-(E12-MOD(E12,1)))-MOD(E12-(E12-MOD(E12,1)),0.25))/0.25</f>
        <v>2</v>
      </c>
      <c r="I12" s="5">
        <f>F12*12+G12+H12*0.25</f>
        <v>27.5</v>
      </c>
      <c r="J12" s="4">
        <f>(F12*12+G12+H12*0.25)*COS(C12)</f>
        <v>-9.40555394145589</v>
      </c>
      <c r="K12" s="4">
        <f>(F12*12+G12+H12*0.25)*SIN(C12)</f>
        <v>-25.84154707161248</v>
      </c>
    </row>
    <row r="13" spans="1:11" ht="12.75">
      <c r="A13" s="2">
        <f>B13+360</f>
        <v>275</v>
      </c>
      <c r="B13" s="4">
        <v>-85</v>
      </c>
      <c r="C13" s="4">
        <f>RADIANS(B13)</f>
        <v>-1.4835298641951802</v>
      </c>
      <c r="D13" s="4">
        <f>CONVERT(E13,"in","ft")</f>
        <v>2.3802601635648672</v>
      </c>
      <c r="E13" s="4">
        <f>$B$30*POWER($B$29,C13/2/$B$31)</f>
        <v>28.563121962778407</v>
      </c>
      <c r="F13" s="6">
        <f>FLOOR(CONVERT(E13,"in","ft"),1)</f>
        <v>2</v>
      </c>
      <c r="G13" s="7">
        <f>FLOOR(MOD(E13,12),1)</f>
        <v>4</v>
      </c>
      <c r="H13" s="7">
        <f>((E13-(E13-MOD(E13,1)))-MOD(E13-(E13-MOD(E13,1)),0.25))/0.25</f>
        <v>2</v>
      </c>
      <c r="I13" s="5">
        <f>F13*12+G13+H13*0.25</f>
        <v>28.5</v>
      </c>
      <c r="J13" s="4">
        <f>(F13*12+G13+H13*0.25)*COS(C13)</f>
        <v>2.4839386683082565</v>
      </c>
      <c r="K13" s="4">
        <f>(F13*12+G13+H13*0.25)*SIN(C13)</f>
        <v>-28.391548895614747</v>
      </c>
    </row>
    <row r="14" spans="1:11" ht="12.75">
      <c r="A14" s="2">
        <f>B14+360</f>
        <v>300</v>
      </c>
      <c r="B14" s="4">
        <v>-60</v>
      </c>
      <c r="C14" s="4">
        <f>RADIANS(B14)</f>
        <v>-1.0471975511965976</v>
      </c>
      <c r="D14" s="4">
        <f>CONVERT(E14,"in","ft")</f>
        <v>2.4611464600146093</v>
      </c>
      <c r="E14" s="4">
        <f>$B$30*POWER($B$29,C14/2/$B$31)</f>
        <v>29.533757520175314</v>
      </c>
      <c r="F14" s="6">
        <f>FLOOR(CONVERT(E14,"in","ft"),1)</f>
        <v>2</v>
      </c>
      <c r="G14" s="7">
        <f>FLOOR(MOD(E14,12),1)</f>
        <v>5</v>
      </c>
      <c r="H14" s="7">
        <f>((E14-(E14-MOD(E14,1)))-MOD(E14-(E14-MOD(E14,1)),0.25))/0.25</f>
        <v>2</v>
      </c>
      <c r="I14" s="5">
        <f>F14*12+G14+H14*0.25</f>
        <v>29.5</v>
      </c>
      <c r="J14" s="4">
        <f>(F14*12+G14+H14*0.25)*COS(C14)</f>
        <v>14.750000000000004</v>
      </c>
      <c r="K14" s="4">
        <f>(F14*12+G14+H14*0.25)*SIN(C14)</f>
        <v>-25.54774941164094</v>
      </c>
    </row>
    <row r="15" spans="1:11" ht="12.75">
      <c r="A15" s="2">
        <f>B15+360</f>
        <v>325</v>
      </c>
      <c r="B15" s="4">
        <v>-35</v>
      </c>
      <c r="C15" s="4">
        <f>RADIANS(B15)</f>
        <v>-0.6108652381980153</v>
      </c>
      <c r="D15" s="4">
        <f>CONVERT(E15,"in","ft")</f>
        <v>2.544781444634454</v>
      </c>
      <c r="E15" s="4">
        <f>$B$30*POWER($B$29,C15/2/$B$31)</f>
        <v>30.53737733561345</v>
      </c>
      <c r="F15" s="6">
        <f>FLOOR(CONVERT(E15,"in","ft"),1)</f>
        <v>2</v>
      </c>
      <c r="G15" s="7">
        <f>FLOOR(MOD(E15,12),1)</f>
        <v>6</v>
      </c>
      <c r="H15" s="7">
        <f>((E15-(E15-MOD(E15,1)))-MOD(E15-(E15-MOD(E15,1)),0.25))/0.25</f>
        <v>2</v>
      </c>
      <c r="I15" s="5">
        <f>F15*12+G15+H15*0.25</f>
        <v>30.5</v>
      </c>
      <c r="J15" s="4">
        <f>(F15*12+G15+H15*0.25)*COS(C15)</f>
        <v>24.98413735081425</v>
      </c>
      <c r="K15" s="4">
        <f>(F15*12+G15+H15*0.25)*SIN(C15)</f>
        <v>-17.494081308706903</v>
      </c>
    </row>
    <row r="16" spans="1:11" ht="12.75">
      <c r="A16" s="2">
        <f>B16+360</f>
        <v>350</v>
      </c>
      <c r="B16" s="4">
        <v>-10</v>
      </c>
      <c r="C16" s="4">
        <f>RADIANS(B16)</f>
        <v>-0.17453292519943295</v>
      </c>
      <c r="D16" s="4">
        <f>CONVERT(E16,"in","ft")</f>
        <v>2.631258523687118</v>
      </c>
      <c r="E16" s="4">
        <f>$B$30*POWER($B$29,C16/2/$B$31)</f>
        <v>31.575102284245418</v>
      </c>
      <c r="F16" s="6">
        <f>FLOOR(CONVERT(E16,"in","ft"),1)</f>
        <v>2</v>
      </c>
      <c r="G16" s="7">
        <f>FLOOR(MOD(E16,12),1)</f>
        <v>7</v>
      </c>
      <c r="H16" s="7">
        <f>((E16-(E16-MOD(E16,1)))-MOD(E16-(E16-MOD(E16,1)),0.25))/0.25</f>
        <v>2</v>
      </c>
      <c r="I16" s="5">
        <f>F16*12+G16+H16*0.25</f>
        <v>31.5</v>
      </c>
      <c r="J16" s="4">
        <f>(F16*12+G16+H16*0.25)*COS(C16)</f>
        <v>31.021444219884554</v>
      </c>
      <c r="K16" s="4">
        <f>(F16*12+G16+H16*0.25)*SIN(C16)</f>
        <v>-5.4699175965083064</v>
      </c>
    </row>
    <row r="17" spans="1:11" ht="12.75">
      <c r="A17" s="2">
        <f>B17</f>
        <v>15</v>
      </c>
      <c r="B17" s="4">
        <v>15</v>
      </c>
      <c r="C17" s="4">
        <f>RADIANS(B17)</f>
        <v>0.2617993877991494</v>
      </c>
      <c r="D17" s="4">
        <f>CONVERT(E17,"in","ft")</f>
        <v>2.7206742775785386</v>
      </c>
      <c r="E17" s="4">
        <f>$B$30*POWER($B$29,C17/2/$B$31)</f>
        <v>32.648091330942464</v>
      </c>
      <c r="F17" s="6">
        <f>FLOOR(CONVERT(E17,"in","ft"),1)</f>
        <v>2</v>
      </c>
      <c r="G17" s="7">
        <f>FLOOR(MOD(E17,12),1)</f>
        <v>8</v>
      </c>
      <c r="H17" s="7">
        <f>((E17-(E17-MOD(E17,1)))-MOD(E17-(E17-MOD(E17,1)),0.25))/0.25</f>
        <v>2</v>
      </c>
      <c r="I17" s="5">
        <f>F17*12+G17+H17*0.25</f>
        <v>32.5</v>
      </c>
      <c r="J17" s="4">
        <f>(F17*12+G17+H17*0.25)*COS(C17)</f>
        <v>31.39258935439472</v>
      </c>
      <c r="K17" s="4">
        <f>(F17*12+G17+H17*0.25)*SIN(C17)</f>
        <v>8.411618965831924</v>
      </c>
    </row>
    <row r="18" spans="1:11" ht="12.75">
      <c r="A18" s="2">
        <f>B18</f>
        <v>40</v>
      </c>
      <c r="B18" s="4">
        <v>40</v>
      </c>
      <c r="C18" s="4">
        <f>RADIANS(B18)</f>
        <v>0.6981317007977318</v>
      </c>
      <c r="D18" s="4">
        <f>CONVERT(E18,"in","ft")</f>
        <v>2.8131285687219987</v>
      </c>
      <c r="E18" s="4">
        <f>$B$30*POWER($B$29,C18/2/$B$31)</f>
        <v>33.757542824663986</v>
      </c>
      <c r="F18" s="6">
        <f>FLOOR(CONVERT(E18,"in","ft"),1)</f>
        <v>2</v>
      </c>
      <c r="G18" s="7">
        <f>FLOOR(MOD(E18,12),1)</f>
        <v>9</v>
      </c>
      <c r="H18" s="7">
        <f>((E18-(E18-MOD(E18,1)))-MOD(E18-(E18-MOD(E18,1)),0.25))/0.25</f>
        <v>3</v>
      </c>
      <c r="I18" s="5">
        <f>F18*12+G18+H18*0.25</f>
        <v>33.75</v>
      </c>
      <c r="J18" s="4">
        <f>(F18*12+G18+H18*0.25)*COS(C18)</f>
        <v>25.853999955265508</v>
      </c>
      <c r="K18" s="4">
        <f>(F18*12+G18+H18*0.25)*SIN(C18)</f>
        <v>21.6940818269207</v>
      </c>
    </row>
    <row r="19" spans="1:11" ht="12.75">
      <c r="A19" s="2">
        <f>B19</f>
        <v>65</v>
      </c>
      <c r="B19" s="4">
        <v>65</v>
      </c>
      <c r="C19" s="4">
        <f>RADIANS(B19)</f>
        <v>1.1344640137963142</v>
      </c>
      <c r="D19" s="4">
        <f>CONVERT(E19,"in","ft")</f>
        <v>2.908724653067712</v>
      </c>
      <c r="E19" s="4">
        <f>$B$30*POWER($B$29,C19/2/$B$31)</f>
        <v>34.90469583681254</v>
      </c>
      <c r="F19" s="6">
        <f>FLOOR(CONVERT(E19,"in","ft"),1)</f>
        <v>2</v>
      </c>
      <c r="G19" s="7">
        <f>FLOOR(MOD(E19,12),1)</f>
        <v>10</v>
      </c>
      <c r="H19" s="7">
        <f>((E19-(E19-MOD(E19,1)))-MOD(E19-(E19-MOD(E19,1)),0.25))/0.25</f>
        <v>3</v>
      </c>
      <c r="I19" s="5">
        <f>F19*12+G19+H19*0.25</f>
        <v>34.75</v>
      </c>
      <c r="J19" s="4">
        <f>(F19*12+G19+H19*0.25)*COS(C19)</f>
        <v>14.685984595489305</v>
      </c>
      <c r="K19" s="4">
        <f>(F19*12+G19+H19*0.25)*SIN(C19)</f>
        <v>31.49419559952359</v>
      </c>
    </row>
    <row r="20" spans="1:11" ht="12.75">
      <c r="A20" s="2">
        <f>B20</f>
        <v>90</v>
      </c>
      <c r="B20" s="4">
        <v>90</v>
      </c>
      <c r="C20" s="4">
        <f>RADIANS(B20)</f>
        <v>1.5707963267948966</v>
      </c>
      <c r="D20" s="4">
        <f>CONVERT(E20,"in","ft")</f>
        <v>3.007569295422412</v>
      </c>
      <c r="E20" s="4">
        <f>$B$30*POWER($B$29,C20/2/$B$31)</f>
        <v>36.090831545068944</v>
      </c>
      <c r="F20" s="6">
        <f>FLOOR(CONVERT(E20,"in","ft"),1)</f>
        <v>3</v>
      </c>
      <c r="G20" s="7">
        <f>FLOOR(MOD(E20,12),1)</f>
        <v>0</v>
      </c>
      <c r="H20" s="7">
        <f>((E20-(E20-MOD(E20,1)))-MOD(E20-(E20-MOD(E20,1)),0.25))/0.25</f>
        <v>0</v>
      </c>
      <c r="I20" s="5">
        <f>F20*12+G20+H20*0.25</f>
        <v>36</v>
      </c>
      <c r="J20" s="4">
        <f>(F20*12+G20+H20*0.25)*COS(C20)</f>
        <v>2.205267218835516E-15</v>
      </c>
      <c r="K20" s="4">
        <f>(F20*12+G20+H20*0.25)*SIN(C20)</f>
        <v>36</v>
      </c>
    </row>
    <row r="21" spans="1:11" ht="12.75">
      <c r="A21" s="2">
        <f>B21</f>
        <v>115</v>
      </c>
      <c r="B21" s="4">
        <v>115</v>
      </c>
      <c r="C21" s="4">
        <f>RADIANS(B21)</f>
        <v>2.007128639793479</v>
      </c>
      <c r="D21" s="4">
        <f>CONVERT(E21,"in","ft")</f>
        <v>3.109772888687754</v>
      </c>
      <c r="E21" s="4">
        <f>$B$30*POWER($B$29,C21/2/$B$31)</f>
        <v>37.31727466425305</v>
      </c>
      <c r="F21" s="6">
        <f>FLOOR(CONVERT(E21,"in","ft"),1)</f>
        <v>3</v>
      </c>
      <c r="G21" s="7">
        <f>FLOOR(MOD(E21,12),1)</f>
        <v>1</v>
      </c>
      <c r="H21" s="7">
        <f>((E21-(E21-MOD(E21,1)))-MOD(E21-(E21-MOD(E21,1)),0.25))/0.25</f>
        <v>1</v>
      </c>
      <c r="I21" s="5">
        <f>F21*12+G21+H21*0.25</f>
        <v>37.25</v>
      </c>
      <c r="J21" s="4">
        <f>(F21*12+G21+H21*0.25)*COS(C21)</f>
        <v>-15.74253024984105</v>
      </c>
      <c r="K21" s="4">
        <f>(F21*12+G21+H21*0.25)*SIN(C21)</f>
        <v>33.75996506711522</v>
      </c>
    </row>
    <row r="22" spans="1:11" ht="12.75">
      <c r="A22" s="2">
        <f>B22</f>
        <v>140</v>
      </c>
      <c r="B22" s="4">
        <v>140</v>
      </c>
      <c r="C22" s="4">
        <f>RADIANS(B22)</f>
        <v>2.443460952792061</v>
      </c>
      <c r="D22" s="4">
        <f>CONVERT(E22,"in","ft")</f>
        <v>3.2154495771506846</v>
      </c>
      <c r="E22" s="4">
        <f>$B$30*POWER($B$29,C22/2/$B$31)</f>
        <v>38.58539492580822</v>
      </c>
      <c r="F22" s="6">
        <f>FLOOR(CONVERT(E22,"in","ft"),1)</f>
        <v>3</v>
      </c>
      <c r="G22" s="7">
        <f>FLOOR(MOD(E22,12),1)</f>
        <v>2</v>
      </c>
      <c r="H22" s="7">
        <f>((E22-(E22-MOD(E22,1)))-MOD(E22-(E22-MOD(E22,1)),0.25))/0.25</f>
        <v>2</v>
      </c>
      <c r="I22" s="5">
        <f>F22*12+G22+H22*0.25</f>
        <v>38.5</v>
      </c>
      <c r="J22" s="4">
        <f>(F22*12+G22+H22*0.25)*COS(C22)</f>
        <v>-29.492711060080648</v>
      </c>
      <c r="K22" s="4">
        <f>(F22*12+G22+H22*0.25)*SIN(C22)</f>
        <v>24.74732297293177</v>
      </c>
    </row>
    <row r="23" spans="1:11" ht="12.75">
      <c r="A23" s="2">
        <f>B23</f>
        <v>165</v>
      </c>
      <c r="B23" s="4">
        <v>165</v>
      </c>
      <c r="C23" s="4">
        <f>RADIANS(B23)</f>
        <v>2.8797932657906435</v>
      </c>
      <c r="D23" s="4">
        <f>CONVERT(E23,"in","ft")</f>
        <v>3.3247173839634847</v>
      </c>
      <c r="E23" s="4">
        <f>$B$30*POWER($B$29,C23/2/$B$31)</f>
        <v>39.89660860756182</v>
      </c>
      <c r="F23" s="6">
        <f>FLOOR(CONVERT(E23,"in","ft"),1)</f>
        <v>3</v>
      </c>
      <c r="G23" s="7">
        <f>FLOOR(MOD(E23,12),1)</f>
        <v>3</v>
      </c>
      <c r="H23" s="7">
        <f>((E23-(E23-MOD(E23,1)))-MOD(E23-(E23-MOD(E23,1)),0.25))/0.25</f>
        <v>3</v>
      </c>
      <c r="I23" s="5">
        <f>F23*12+G23+H23*0.25</f>
        <v>39.75</v>
      </c>
      <c r="J23" s="4">
        <f>(F23*12+G23+H23*0.25)*COS(C23)</f>
        <v>-38.39555159499046</v>
      </c>
      <c r="K23" s="4">
        <f>(F23*12+G23+H23*0.25)*SIN(C23)</f>
        <v>10.28805704282521</v>
      </c>
    </row>
    <row r="24" spans="1:11" ht="12.75">
      <c r="A24" s="2">
        <f>B24</f>
        <v>190</v>
      </c>
      <c r="B24" s="4">
        <v>190</v>
      </c>
      <c r="C24" s="4">
        <f>RADIANS(B24)</f>
        <v>3.3161255787892263</v>
      </c>
      <c r="D24" s="4">
        <f>CONVERT(E24,"in","ft")</f>
        <v>3.43769834295585</v>
      </c>
      <c r="E24" s="4">
        <f>$B$30*POWER($B$29,C24/2/$B$31)</f>
        <v>41.2523801154702</v>
      </c>
      <c r="F24" s="6">
        <f>FLOOR(CONVERT(E24,"in","ft"),1)</f>
        <v>3</v>
      </c>
      <c r="G24" s="7">
        <f>FLOOR(MOD(E24,12),1)</f>
        <v>5</v>
      </c>
      <c r="H24" s="7">
        <f>((E24-(E24-MOD(E24,1)))-MOD(E24-(E24-MOD(E24,1)),0.25))/0.25</f>
        <v>1</v>
      </c>
      <c r="I24" s="5">
        <f>F24*12+G24+H24*0.25</f>
        <v>41.25</v>
      </c>
      <c r="J24" s="4">
        <f>(F24*12+G24+H24*0.25)*COS(C24)</f>
        <v>-40.62331981175358</v>
      </c>
      <c r="K24" s="4">
        <f>(F24*12+G24+H24*0.25)*SIN(C24)</f>
        <v>-7.162987328760882</v>
      </c>
    </row>
    <row r="25" spans="1:11" ht="12.75">
      <c r="A25" s="2">
        <f>B25</f>
        <v>215</v>
      </c>
      <c r="B25" s="4">
        <v>215</v>
      </c>
      <c r="C25" s="4">
        <f>RADIANS(B25)</f>
        <v>3.7524578917878086</v>
      </c>
      <c r="D25" s="4">
        <f>CONVERT(E25,"in","ft")</f>
        <v>3.5545186349262314</v>
      </c>
      <c r="E25" s="4">
        <f>$B$30*POWER($B$29,C25/2/$B$31)</f>
        <v>42.65422361911478</v>
      </c>
      <c r="F25" s="6">
        <f>FLOOR(CONVERT(E25,"in","ft"),1)</f>
        <v>3</v>
      </c>
      <c r="G25" s="7">
        <f>FLOOR(MOD(E25,12),1)</f>
        <v>6</v>
      </c>
      <c r="H25" s="7">
        <f>((E25-(E25-MOD(E25,1)))-MOD(E25-(E25-MOD(E25,1)),0.25))/0.25</f>
        <v>2</v>
      </c>
      <c r="I25" s="5">
        <f>F25*12+G25+H25*0.25</f>
        <v>42.5</v>
      </c>
      <c r="J25" s="4">
        <f>(F25*12+G25+H25*0.25)*COS(C25)</f>
        <v>-34.81396188228215</v>
      </c>
      <c r="K25" s="4">
        <f>(F25*12+G25+H25*0.25)*SIN(C25)</f>
        <v>-24.376998544919463</v>
      </c>
    </row>
    <row r="26" spans="1:11" ht="12.75">
      <c r="A26" s="2">
        <f>B26</f>
        <v>240</v>
      </c>
      <c r="B26" s="4">
        <v>240</v>
      </c>
      <c r="C26" s="4">
        <f>RADIANS(B26)</f>
        <v>4.1887902047863905</v>
      </c>
      <c r="D26" s="4">
        <f>CONVERT(E26,"in","ft")</f>
        <v>3.6753087285646417</v>
      </c>
      <c r="E26" s="4">
        <f>$B$30*POWER($B$29,C26/2/$B$31)</f>
        <v>44.1037047427757</v>
      </c>
      <c r="F26" s="6">
        <f>FLOOR(CONVERT(E26,"in","ft"),1)</f>
        <v>3</v>
      </c>
      <c r="G26" s="7">
        <f>FLOOR(MOD(E26,12),1)</f>
        <v>8</v>
      </c>
      <c r="H26" s="7">
        <f>((E26-(E26-MOD(E26,1)))-MOD(E26-(E26-MOD(E26,1)),0.25))/0.25</f>
        <v>0</v>
      </c>
      <c r="I26" s="5">
        <f>F26*12+G26+H26*0.25</f>
        <v>44</v>
      </c>
      <c r="J26" s="4">
        <f>(F26*12+G26+H26*0.25)*COS(C26)</f>
        <v>-22.000000000000014</v>
      </c>
      <c r="K26" s="4">
        <f>(F26*12+G26+H26*0.25)*SIN(C26)</f>
        <v>-38.10511776651529</v>
      </c>
    </row>
    <row r="27" spans="1:11" ht="12.75">
      <c r="A27" s="2">
        <f>B27</f>
        <v>265</v>
      </c>
      <c r="B27" s="4">
        <v>265</v>
      </c>
      <c r="C27" s="4">
        <f>RADIANS(B27)</f>
        <v>4.625122517784973</v>
      </c>
      <c r="D27" s="4">
        <f>CONVERT(E27,"in","ft")</f>
        <v>3.8002035261643172</v>
      </c>
      <c r="E27" s="4">
        <f>$B$30*POWER($B$29,C27/2/$B$31)</f>
        <v>45.60244231397181</v>
      </c>
      <c r="F27" s="6">
        <f>FLOOR(CONVERT(E27,"in","ft"),1)</f>
        <v>3</v>
      </c>
      <c r="G27" s="7">
        <f>FLOOR(MOD(E27,12),1)</f>
        <v>9</v>
      </c>
      <c r="H27" s="7">
        <f>((E27-(E27-MOD(E27,1)))-MOD(E27-(E27-MOD(E27,1)),0.25))/0.25</f>
        <v>2</v>
      </c>
      <c r="I27" s="5">
        <f>F27*12+G27+H27*0.25</f>
        <v>45.5</v>
      </c>
      <c r="J27" s="4">
        <f>(F27*12+G27+H27*0.25)*COS(C27)</f>
        <v>-3.96558629501845</v>
      </c>
      <c r="K27" s="4">
        <f>(F27*12+G27+H27*0.25)*SIN(C27)</f>
        <v>-45.32685876317442</v>
      </c>
    </row>
    <row r="29" spans="1:2" ht="12.75">
      <c r="A29" s="1" t="s">
        <v>0</v>
      </c>
      <c r="B29" s="1">
        <v>1.61803399</v>
      </c>
    </row>
    <row r="30" spans="1:2" ht="12.75">
      <c r="A30" s="1" t="s">
        <v>1</v>
      </c>
      <c r="B30" s="1">
        <v>32</v>
      </c>
    </row>
    <row r="31" spans="1:2" ht="12.75">
      <c r="A31" s="1" t="s">
        <v>3</v>
      </c>
      <c r="B31" s="1">
        <v>3.1415926535</v>
      </c>
    </row>
    <row r="32" spans="1:2" ht="12.75">
      <c r="A32" s="1" t="s">
        <v>4</v>
      </c>
      <c r="B32" s="1">
        <f>2*B31</f>
        <v>6.283185307</v>
      </c>
    </row>
    <row r="33" spans="1:2" ht="12.75">
      <c r="A33" s="1" t="s">
        <v>2</v>
      </c>
      <c r="B33" s="1">
        <f>2/B31</f>
        <v>0.6366197723857773</v>
      </c>
    </row>
    <row r="34" spans="2:7" ht="12.75">
      <c r="B34" s="2"/>
      <c r="C34" s="2"/>
      <c r="D34" s="2"/>
      <c r="E34" s="2"/>
      <c r="F34" s="2"/>
      <c r="G34" s="2"/>
    </row>
    <row r="35" spans="2:7" ht="12.75">
      <c r="B35" s="2"/>
      <c r="C35" s="2"/>
      <c r="D35" s="2"/>
      <c r="E35" s="2"/>
      <c r="F35" s="2"/>
      <c r="G35" s="2"/>
    </row>
    <row r="36" spans="2:7" ht="12.75">
      <c r="B36" s="2"/>
      <c r="C36" s="2"/>
      <c r="D36" s="2"/>
      <c r="E36" s="2"/>
      <c r="F36" s="2"/>
      <c r="G36" s="2"/>
    </row>
    <row r="37" spans="2:7" ht="12.75">
      <c r="B37" s="2"/>
      <c r="C37" s="2"/>
      <c r="D37" s="2"/>
      <c r="E37" s="2"/>
      <c r="F37" s="2"/>
      <c r="G37" s="2"/>
    </row>
    <row r="38" spans="2:7" ht="12.75">
      <c r="B38" s="2"/>
      <c r="C38" s="2"/>
      <c r="D38" s="2"/>
      <c r="E38" s="2"/>
      <c r="F38" s="2"/>
      <c r="G38" s="2"/>
    </row>
    <row r="39" spans="2:7" ht="12.75">
      <c r="B39" s="2"/>
      <c r="C39" s="2"/>
      <c r="D39" s="2"/>
      <c r="E39" s="2"/>
      <c r="F39" s="2"/>
      <c r="G39" s="2"/>
    </row>
    <row r="40" spans="2:7" ht="12.75">
      <c r="B40" s="2"/>
      <c r="C40" s="2"/>
      <c r="D40" s="2"/>
      <c r="E40" s="2"/>
      <c r="F40" s="2"/>
      <c r="G40" s="2"/>
    </row>
    <row r="41" spans="2:7" ht="12.75">
      <c r="B41" s="2"/>
      <c r="C41" s="2"/>
      <c r="D41" s="2"/>
      <c r="E41" s="2"/>
      <c r="F41" s="2"/>
      <c r="G41" s="2"/>
    </row>
    <row r="42" spans="2:7" ht="12.75">
      <c r="B42" s="2"/>
      <c r="C42" s="2"/>
      <c r="D42" s="2"/>
      <c r="E42" s="2"/>
      <c r="F42" s="2"/>
      <c r="G42" s="2"/>
    </row>
    <row r="43" spans="2:7" ht="12.75">
      <c r="B43" s="2"/>
      <c r="C43" s="2"/>
      <c r="D43" s="2"/>
      <c r="E43" s="2"/>
      <c r="F43" s="2"/>
      <c r="G43" s="2"/>
    </row>
    <row r="44" spans="2:7" ht="12.75">
      <c r="B44" s="2"/>
      <c r="C44" s="2"/>
      <c r="D44" s="2"/>
      <c r="E44" s="2"/>
      <c r="F44" s="2"/>
      <c r="G44" s="2"/>
    </row>
    <row r="45" spans="2:7" ht="12.75">
      <c r="B45" s="2"/>
      <c r="C45" s="2"/>
      <c r="D45" s="2"/>
      <c r="E45" s="2"/>
      <c r="F45" s="2"/>
      <c r="G45" s="2"/>
    </row>
    <row r="46" spans="2:7" ht="12.75">
      <c r="B46" s="2"/>
      <c r="C46" s="2"/>
      <c r="D46" s="2"/>
      <c r="E46" s="2"/>
      <c r="F46" s="2"/>
      <c r="G46" s="2"/>
    </row>
    <row r="47" spans="2:7" ht="12.75">
      <c r="B47" s="2"/>
      <c r="C47" s="2"/>
      <c r="D47" s="2"/>
      <c r="E47" s="2"/>
      <c r="F47" s="2"/>
      <c r="G47" s="2"/>
    </row>
    <row r="48" spans="2:7" ht="12.75">
      <c r="B48" s="2"/>
      <c r="C48" s="2"/>
      <c r="D48" s="2"/>
      <c r="E48" s="2"/>
      <c r="F48" s="2"/>
      <c r="G48" s="2"/>
    </row>
    <row r="49" spans="2:7" ht="12.75">
      <c r="B49" s="2"/>
      <c r="C49" s="2"/>
      <c r="D49" s="2"/>
      <c r="E49" s="2"/>
      <c r="F49" s="2"/>
      <c r="G49" s="2"/>
    </row>
    <row r="50" spans="2:7" ht="12.75">
      <c r="B50" s="2"/>
      <c r="C50" s="2"/>
      <c r="D50" s="2"/>
      <c r="E50" s="2"/>
      <c r="F50" s="2"/>
      <c r="G50" s="2"/>
    </row>
    <row r="51" spans="2:7" ht="12.75">
      <c r="B51" s="2"/>
      <c r="C51" s="2"/>
      <c r="D51" s="2"/>
      <c r="E51" s="2"/>
      <c r="F51" s="2"/>
      <c r="G51" s="2"/>
    </row>
    <row r="52" spans="2:7" ht="12.75">
      <c r="B52" s="2"/>
      <c r="C52" s="2"/>
      <c r="D52" s="2"/>
      <c r="E52" s="2"/>
      <c r="F52" s="2"/>
      <c r="G52" s="2"/>
    </row>
    <row r="53" spans="2:7" ht="12.75">
      <c r="B53" s="2"/>
      <c r="C53" s="2"/>
      <c r="D53" s="2"/>
      <c r="E53" s="2"/>
      <c r="F53" s="2"/>
      <c r="G53" s="2"/>
    </row>
    <row r="54" spans="2:7" ht="12.75">
      <c r="B54" s="2"/>
      <c r="C54" s="2"/>
      <c r="D54" s="2"/>
      <c r="E54" s="2"/>
      <c r="F54" s="2"/>
      <c r="G54" s="2"/>
    </row>
    <row r="55" spans="2:7" ht="12.75">
      <c r="B55" s="2"/>
      <c r="C55" s="2"/>
      <c r="D55" s="2"/>
      <c r="E55" s="2"/>
      <c r="F55" s="2"/>
      <c r="G55" s="2"/>
    </row>
    <row r="56" spans="2:7" ht="12.75">
      <c r="B56" s="2"/>
      <c r="C56" s="2"/>
      <c r="D56" s="2"/>
      <c r="E56" s="2"/>
      <c r="F56" s="2"/>
      <c r="G56" s="2"/>
    </row>
    <row r="57" spans="2:7" ht="12.75">
      <c r="B57" s="2"/>
      <c r="C57" s="2"/>
      <c r="D57" s="2"/>
      <c r="E57" s="2"/>
      <c r="F57" s="2"/>
      <c r="G57" s="2"/>
    </row>
    <row r="58" spans="2:7" ht="12.75">
      <c r="B58" s="2"/>
      <c r="C58" s="2"/>
      <c r="D58" s="2"/>
      <c r="E58" s="2"/>
      <c r="F58" s="2"/>
      <c r="G58" s="2"/>
    </row>
    <row r="59" spans="2:7" ht="12.75">
      <c r="B59" s="2"/>
      <c r="C59" s="2"/>
      <c r="D59" s="2"/>
      <c r="E59" s="2"/>
      <c r="F59" s="2"/>
      <c r="G59" s="2"/>
    </row>
    <row r="60" spans="2:7" ht="12.75">
      <c r="B60" s="2"/>
      <c r="C60" s="2"/>
      <c r="D60" s="2"/>
      <c r="E60" s="2"/>
      <c r="F60" s="2"/>
      <c r="G60" s="2"/>
    </row>
    <row r="61" spans="2:7" ht="12.75">
      <c r="B61" s="2"/>
      <c r="C61" s="2"/>
      <c r="D61" s="2"/>
      <c r="E61" s="2"/>
      <c r="F61" s="2"/>
      <c r="G61" s="2"/>
    </row>
    <row r="62" spans="2:7" ht="12.75">
      <c r="B62" s="2"/>
      <c r="C62" s="2"/>
      <c r="D62" s="2"/>
      <c r="E62" s="2"/>
      <c r="F62" s="2"/>
      <c r="G62" s="2"/>
    </row>
    <row r="63" spans="2:7" ht="12.75">
      <c r="B63" s="2"/>
      <c r="C63" s="2"/>
      <c r="D63" s="2"/>
      <c r="E63" s="2"/>
      <c r="F63" s="2"/>
      <c r="G63" s="2"/>
    </row>
    <row r="64" spans="2:7" ht="12.75">
      <c r="B64" s="2"/>
      <c r="C64" s="2"/>
      <c r="D64" s="2"/>
      <c r="E64" s="2"/>
      <c r="F64" s="2"/>
      <c r="G64" s="2"/>
    </row>
    <row r="65" spans="2:7" ht="12.75">
      <c r="B65" s="2"/>
      <c r="C65" s="2"/>
      <c r="D65" s="2"/>
      <c r="E65" s="2"/>
      <c r="F65" s="2"/>
      <c r="G65" s="2"/>
    </row>
    <row r="66" spans="2:7" ht="12.75">
      <c r="B66" s="2"/>
      <c r="C66" s="2"/>
      <c r="D66" s="2"/>
      <c r="E66" s="2"/>
      <c r="F66" s="2"/>
      <c r="G66" s="2"/>
    </row>
    <row r="67" spans="2:7" ht="12.75">
      <c r="B67" s="2"/>
      <c r="C67" s="2"/>
      <c r="D67" s="2"/>
      <c r="E67" s="2"/>
      <c r="F67" s="2"/>
      <c r="G67" s="2"/>
    </row>
    <row r="68" spans="2:7" ht="12.75">
      <c r="B68" s="2"/>
      <c r="C68" s="2"/>
      <c r="D68" s="2"/>
      <c r="E68" s="2"/>
      <c r="F68" s="2"/>
      <c r="G68" s="2"/>
    </row>
    <row r="69" spans="2:7" ht="12.75">
      <c r="B69" s="2"/>
      <c r="C69" s="2"/>
      <c r="D69" s="2"/>
      <c r="E69" s="2"/>
      <c r="F69" s="2"/>
      <c r="G69" s="2"/>
    </row>
    <row r="70" spans="2:7" ht="12.75">
      <c r="B70" s="2"/>
      <c r="C70" s="2"/>
      <c r="D70" s="2"/>
      <c r="E70" s="2"/>
      <c r="F70" s="2"/>
      <c r="G70" s="2"/>
    </row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  <row r="76" spans="2:7" ht="12.75">
      <c r="B76" s="2"/>
      <c r="C76" s="2"/>
      <c r="D76" s="2"/>
      <c r="E76" s="2"/>
      <c r="F76" s="2"/>
      <c r="G76" s="2"/>
    </row>
    <row r="77" spans="2:7" ht="12.75">
      <c r="B77" s="2"/>
      <c r="C77" s="2"/>
      <c r="D77" s="2"/>
      <c r="E77" s="2"/>
      <c r="F77" s="2"/>
      <c r="G77" s="2"/>
    </row>
    <row r="78" spans="2:7" ht="12.75">
      <c r="B78" s="2"/>
      <c r="C78" s="2"/>
      <c r="D78" s="2"/>
      <c r="E78" s="2"/>
      <c r="F78" s="2"/>
      <c r="G78" s="2"/>
    </row>
    <row r="79" spans="2:7" ht="12.75">
      <c r="B79" s="2"/>
      <c r="C79" s="2"/>
      <c r="D79" s="2"/>
      <c r="E79" s="2"/>
      <c r="F79" s="2"/>
      <c r="G79" s="2"/>
    </row>
    <row r="80" spans="2:7" ht="12.75">
      <c r="B80" s="2"/>
      <c r="C80" s="2"/>
      <c r="D80" s="2"/>
      <c r="E80" s="2"/>
      <c r="F80" s="2"/>
      <c r="G80" s="2"/>
    </row>
  </sheetData>
  <printOptions/>
  <pageMargins left="0.5" right="0.5" top="0.5" bottom="0.5" header="0.5" footer="0.5"/>
  <pageSetup horizontalDpi="1200" verticalDpi="1200" orientation="portrait" r:id="rId2"/>
  <headerFooter alignWithMargins="0">
    <oddHeader>&amp;LGolden Spiral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Weller</dc:creator>
  <cp:keywords/>
  <dc:description/>
  <cp:lastModifiedBy>Jim Weller</cp:lastModifiedBy>
  <cp:lastPrinted>2007-11-22T05:33:52Z</cp:lastPrinted>
  <dcterms:created xsi:type="dcterms:W3CDTF">2007-11-19T23:31:17Z</dcterms:created>
  <dcterms:modified xsi:type="dcterms:W3CDTF">2007-11-25T07:29:09Z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